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3865" windowHeight="12360" activeTab="1"/>
  </bookViews>
  <sheets>
    <sheet name="Final Grades" sheetId="2" r:id="rId1"/>
    <sheet name="AACSB Evaluation 1" sheetId="3" r:id="rId2"/>
    <sheet name="AACSB Evaluation 2" sheetId="4" r:id="rId3"/>
    <sheet name="AACSB Evaluation 3" sheetId="5" r:id="rId4"/>
    <sheet name="AACSB Evaluation 4" sheetId="6" r:id="rId5"/>
  </sheets>
  <externalReferences>
    <externalReference r:id="rId6"/>
  </externalReferences>
  <definedNames>
    <definedName name="_xlnm.Print_Titles" localSheetId="0">'Final Grades'!$A:$C,'Final Grades'!$1:$1</definedName>
  </definedNames>
  <calcPr calcId="145621"/>
</workbook>
</file>

<file path=xl/calcChain.xml><?xml version="1.0" encoding="utf-8"?>
<calcChain xmlns="http://schemas.openxmlformats.org/spreadsheetml/2006/main">
  <c r="C9" i="6" l="1"/>
  <c r="B9" i="6"/>
  <c r="D9" i="6" s="1"/>
  <c r="C8" i="6"/>
  <c r="B8" i="6"/>
  <c r="D8" i="6" s="1"/>
  <c r="D7" i="6"/>
  <c r="C7" i="6"/>
  <c r="B7" i="6"/>
  <c r="C9" i="5"/>
  <c r="B9" i="5"/>
  <c r="D9" i="5" s="1"/>
  <c r="D8" i="5"/>
  <c r="C8" i="5"/>
  <c r="B8" i="5"/>
  <c r="C7" i="5"/>
  <c r="B7" i="5"/>
  <c r="D7" i="5" s="1"/>
  <c r="C9" i="4"/>
  <c r="B9" i="4"/>
  <c r="D9" i="4" s="1"/>
  <c r="C8" i="4"/>
  <c r="B8" i="4"/>
  <c r="D8" i="4" s="1"/>
  <c r="C7" i="4"/>
  <c r="B7" i="4"/>
  <c r="D7" i="4" s="1"/>
  <c r="D9" i="3"/>
  <c r="D8" i="3"/>
  <c r="D7" i="3"/>
  <c r="C9" i="3"/>
  <c r="C8" i="3"/>
  <c r="C7" i="3"/>
  <c r="P29" i="2"/>
  <c r="B7" i="3"/>
  <c r="P27" i="2"/>
  <c r="B9" i="3" s="1"/>
  <c r="P26" i="2"/>
  <c r="B8" i="3" s="1"/>
  <c r="P25" i="2"/>
  <c r="H2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H23" i="2"/>
  <c r="Q23" i="2" s="1"/>
  <c r="H22" i="2"/>
  <c r="Q22" i="2" s="1"/>
  <c r="H21" i="2"/>
  <c r="H20" i="2"/>
  <c r="H19" i="2"/>
  <c r="Q19" i="2" s="1"/>
  <c r="H18" i="2"/>
  <c r="Q18" i="2" s="1"/>
  <c r="H17" i="2"/>
  <c r="Q17" i="2" s="1"/>
  <c r="H16" i="2"/>
  <c r="H15" i="2"/>
  <c r="Q15" i="2" s="1"/>
  <c r="H14" i="2"/>
  <c r="Q14" i="2" s="1"/>
  <c r="H13" i="2"/>
  <c r="Q13" i="2" s="1"/>
  <c r="H12" i="2"/>
  <c r="H11" i="2"/>
  <c r="Q11" i="2" s="1"/>
  <c r="H10" i="2"/>
  <c r="Q10" i="2" s="1"/>
  <c r="H9" i="2"/>
  <c r="Q9" i="2" s="1"/>
  <c r="H8" i="2"/>
  <c r="H7" i="2"/>
  <c r="Q7" i="2" s="1"/>
  <c r="H6" i="2"/>
  <c r="Q6" i="2" s="1"/>
  <c r="H5" i="2"/>
  <c r="Q5" i="2" s="1"/>
  <c r="H4" i="2"/>
  <c r="H3" i="2"/>
  <c r="Q3" i="2" s="1"/>
  <c r="Q4" i="2" l="1"/>
  <c r="Q8" i="2"/>
  <c r="Q12" i="2"/>
  <c r="Q16" i="2"/>
  <c r="Q20" i="2"/>
  <c r="Q21" i="2"/>
  <c r="Q2" i="2"/>
</calcChain>
</file>

<file path=xl/sharedStrings.xml><?xml version="1.0" encoding="utf-8"?>
<sst xmlns="http://schemas.openxmlformats.org/spreadsheetml/2006/main" count="116" uniqueCount="53">
  <si>
    <t>Last Name</t>
  </si>
  <si>
    <t>First Name</t>
  </si>
  <si>
    <t>User ID</t>
  </si>
  <si>
    <t>RAT 1 Ind</t>
  </si>
  <si>
    <t>RAT 1 Grp</t>
  </si>
  <si>
    <t>TBE 1</t>
  </si>
  <si>
    <t>RAT 2 Ind</t>
  </si>
  <si>
    <t>RAT 2 Grp</t>
  </si>
  <si>
    <t>RAT 3 Ind</t>
  </si>
  <si>
    <t>RAT 3 Grp</t>
  </si>
  <si>
    <t>RAT 4 Grp</t>
  </si>
  <si>
    <t>RAT 4 Ind</t>
  </si>
  <si>
    <t>Final Exam</t>
  </si>
  <si>
    <t>Final Grade</t>
  </si>
  <si>
    <t>A</t>
  </si>
  <si>
    <t>B</t>
  </si>
  <si>
    <t>V</t>
  </si>
  <si>
    <t xml:space="preserve">C </t>
  </si>
  <si>
    <t xml:space="preserve">D </t>
  </si>
  <si>
    <t xml:space="preserve">F </t>
  </si>
  <si>
    <t xml:space="preserve">G </t>
  </si>
  <si>
    <t xml:space="preserve">H </t>
  </si>
  <si>
    <t xml:space="preserve">I </t>
  </si>
  <si>
    <t xml:space="preserve">J </t>
  </si>
  <si>
    <t>J</t>
  </si>
  <si>
    <t>M</t>
  </si>
  <si>
    <t>S</t>
  </si>
  <si>
    <t xml:space="preserve">T </t>
  </si>
  <si>
    <t xml:space="preserve">W </t>
  </si>
  <si>
    <t>K</t>
  </si>
  <si>
    <t>E</t>
  </si>
  <si>
    <t>N</t>
  </si>
  <si>
    <t>Y</t>
  </si>
  <si>
    <t>Q3 in Final Exam</t>
  </si>
  <si>
    <t>Individual RAT out of 15%</t>
  </si>
  <si>
    <t>Group RAT out of 10%</t>
  </si>
  <si>
    <t>High distinction and distinction grades</t>
  </si>
  <si>
    <t>Satisfactory</t>
  </si>
  <si>
    <t>Credit and pass grades</t>
  </si>
  <si>
    <t>Unsatisfactory-</t>
  </si>
  <si>
    <t>Fail grades</t>
  </si>
  <si>
    <t>Highly satisfactory</t>
  </si>
  <si>
    <t>Recognise, understand and respond appropriately to regulatory , ethical, social and sustainability issues</t>
  </si>
  <si>
    <t>Performance</t>
  </si>
  <si>
    <t>Unsatisfactory</t>
  </si>
  <si>
    <t>Highly Satisfactory</t>
  </si>
  <si>
    <t xml:space="preserve">FOR EACH OBJECTIVE YOU ARE ASSESSING WITH THIS PIECE OF ASSESSMENT
</t>
  </si>
  <si>
    <t xml:space="preserve">Objective No. </t>
  </si>
  <si>
    <t>Total Students</t>
  </si>
  <si>
    <t>Number of students within each band</t>
  </si>
  <si>
    <t>TOTAL STUDENTS</t>
  </si>
  <si>
    <t>Objective Title</t>
  </si>
  <si>
    <t>Objective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</si>
</sst>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6" fillId="0" borderId="0" xfId="0" applyFont="1"/>
    <xf numFmtId="0" fontId="18" fillId="0" borderId="0" xfId="0" applyFont="1" applyAlignment="1">
      <alignment horizontal="center" vertical="top" wrapText="1"/>
    </xf>
    <xf numFmtId="43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3" fontId="18" fillId="0" borderId="0" xfId="1" applyFont="1"/>
    <xf numFmtId="164" fontId="18" fillId="0" borderId="0" xfId="2" applyNumberFormat="1" applyFont="1"/>
    <xf numFmtId="0" fontId="19" fillId="0" borderId="0" xfId="0" applyFont="1" applyAlignment="1">
      <alignment vertical="top" wrapText="1"/>
    </xf>
    <xf numFmtId="0" fontId="19" fillId="0" borderId="0" xfId="0" applyFont="1"/>
    <xf numFmtId="0" fontId="18" fillId="0" borderId="0" xfId="0" applyFont="1"/>
    <xf numFmtId="43" fontId="19" fillId="0" borderId="0" xfId="1" applyFont="1"/>
    <xf numFmtId="164" fontId="19" fillId="0" borderId="0" xfId="2" applyNumberFormat="1" applyFont="1"/>
    <xf numFmtId="0" fontId="19" fillId="0" borderId="0" xfId="1" applyNumberFormat="1" applyFont="1" applyAlignment="1"/>
    <xf numFmtId="0" fontId="19" fillId="0" borderId="0" xfId="0" applyNumberFormat="1" applyFont="1"/>
    <xf numFmtId="0" fontId="19" fillId="0" borderId="0" xfId="1" applyNumberFormat="1" applyFont="1"/>
    <xf numFmtId="0" fontId="19" fillId="0" borderId="0" xfId="2" applyNumberFormat="1" applyFont="1" applyAlignment="1"/>
    <xf numFmtId="0" fontId="19" fillId="0" borderId="0" xfId="2" applyNumberFormat="1" applyFont="1"/>
    <xf numFmtId="0" fontId="19" fillId="0" borderId="0" xfId="0" applyNumberFormat="1" applyFont="1" applyAlignment="1"/>
    <xf numFmtId="165" fontId="19" fillId="0" borderId="0" xfId="1" applyNumberFormat="1" applyFont="1"/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20" fillId="0" borderId="0" xfId="0" applyFont="1"/>
    <xf numFmtId="9" fontId="0" fillId="0" borderId="0" xfId="0" applyNumberFormat="1"/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'AACSB Evaluation 1'!$B$3</c:f>
          <c:strCache>
            <c:ptCount val="1"/>
            <c:pt idx="0">
              <c:v>Objective 1.1</c:v>
            </c:pt>
          </c:strCache>
        </c:strRef>
      </c:tx>
      <c:layout>
        <c:manualLayout>
          <c:xMode val="edge"/>
          <c:yMode val="edge"/>
          <c:x val="0.43007345461127705"/>
          <c:y val="4.2715484363081618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80611820074215E-2"/>
          <c:y val="0.2892602269109954"/>
          <c:w val="0.90496399674178662"/>
          <c:h val="0.63839276383358257"/>
        </c:manualLayout>
      </c:layout>
      <c:barChart>
        <c:barDir val="col"/>
        <c:grouping val="clustered"/>
        <c:varyColors val="0"/>
        <c:ser>
          <c:idx val="2"/>
          <c:order val="0"/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'AACSB Evaluation 1'!$A$7:$A$9</c:f>
              <c:strCache>
                <c:ptCount val="3"/>
                <c:pt idx="0">
                  <c:v>Highly Satisfactory</c:v>
                </c:pt>
                <c:pt idx="1">
                  <c:v>Satisfactory</c:v>
                </c:pt>
                <c:pt idx="2">
                  <c:v>Unsatisfactory</c:v>
                </c:pt>
              </c:strCache>
            </c:strRef>
          </c:cat>
          <c:val>
            <c:numRef>
              <c:f>'AACSB Evaluation 1'!$D$7:$D$9</c:f>
              <c:numCache>
                <c:formatCode>0%</c:formatCode>
                <c:ptCount val="3"/>
                <c:pt idx="0">
                  <c:v>0.59090909090909094</c:v>
                </c:pt>
                <c:pt idx="1">
                  <c:v>0.22727272727272727</c:v>
                </c:pt>
                <c:pt idx="2">
                  <c:v>0.18181818181818182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48294656"/>
        <c:axId val="172074880"/>
      </c:barChart>
      <c:catAx>
        <c:axId val="14829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074880"/>
        <c:crosses val="autoZero"/>
        <c:auto val="1"/>
        <c:lblAlgn val="ctr"/>
        <c:lblOffset val="100"/>
        <c:tickMarkSkip val="1"/>
        <c:noMultiLvlLbl val="0"/>
      </c:catAx>
      <c:valAx>
        <c:axId val="17207488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294656"/>
        <c:crosses val="autoZero"/>
        <c:crossBetween val="between"/>
        <c:majorUnit val="0.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'AACSB Evaluation 1'!$B$3</c:f>
          <c:strCache>
            <c:ptCount val="1"/>
            <c:pt idx="0">
              <c:v>Objective 1.1</c:v>
            </c:pt>
          </c:strCache>
        </c:strRef>
      </c:tx>
      <c:layout>
        <c:manualLayout>
          <c:xMode val="edge"/>
          <c:yMode val="edge"/>
          <c:x val="0.43007345461127705"/>
          <c:y val="4.2715484363081618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80611820074215E-2"/>
          <c:y val="0.2892602269109954"/>
          <c:w val="0.90496399674178662"/>
          <c:h val="0.63839276383358257"/>
        </c:manualLayout>
      </c:layout>
      <c:barChart>
        <c:barDir val="col"/>
        <c:grouping val="clustered"/>
        <c:varyColors val="0"/>
        <c:ser>
          <c:idx val="2"/>
          <c:order val="0"/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'AACSB Evaluation 1'!$A$7:$A$9</c:f>
              <c:strCache>
                <c:ptCount val="3"/>
                <c:pt idx="0">
                  <c:v>Highly Satisfactory</c:v>
                </c:pt>
                <c:pt idx="1">
                  <c:v>Satisfactory</c:v>
                </c:pt>
                <c:pt idx="2">
                  <c:v>Unsatisfactory</c:v>
                </c:pt>
              </c:strCache>
            </c:strRef>
          </c:cat>
          <c:val>
            <c:numRef>
              <c:f>'AACSB Evaluation 1'!$D$7:$D$9</c:f>
              <c:numCache>
                <c:formatCode>0%</c:formatCode>
                <c:ptCount val="3"/>
                <c:pt idx="0">
                  <c:v>0.59090909090909094</c:v>
                </c:pt>
                <c:pt idx="1">
                  <c:v>0.22727272727272727</c:v>
                </c:pt>
                <c:pt idx="2">
                  <c:v>0.18181818181818182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95865216"/>
        <c:axId val="195883776"/>
      </c:barChart>
      <c:catAx>
        <c:axId val="19586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883776"/>
        <c:crosses val="autoZero"/>
        <c:auto val="1"/>
        <c:lblAlgn val="ctr"/>
        <c:lblOffset val="100"/>
        <c:tickMarkSkip val="1"/>
        <c:noMultiLvlLbl val="0"/>
      </c:catAx>
      <c:valAx>
        <c:axId val="19588377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865216"/>
        <c:crosses val="autoZero"/>
        <c:crossBetween val="between"/>
        <c:majorUnit val="0.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'AACSB Evaluation 1'!$B$3</c:f>
          <c:strCache>
            <c:ptCount val="1"/>
            <c:pt idx="0">
              <c:v>Objective 1.1</c:v>
            </c:pt>
          </c:strCache>
        </c:strRef>
      </c:tx>
      <c:layout>
        <c:manualLayout>
          <c:xMode val="edge"/>
          <c:yMode val="edge"/>
          <c:x val="0.43007345461127705"/>
          <c:y val="4.2715484363081618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80611820074215E-2"/>
          <c:y val="0.2892602269109954"/>
          <c:w val="0.90496399674178662"/>
          <c:h val="0.63839276383358257"/>
        </c:manualLayout>
      </c:layout>
      <c:barChart>
        <c:barDir val="col"/>
        <c:grouping val="clustered"/>
        <c:varyColors val="0"/>
        <c:ser>
          <c:idx val="2"/>
          <c:order val="0"/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'AACSB Evaluation 1'!$A$7:$A$9</c:f>
              <c:strCache>
                <c:ptCount val="3"/>
                <c:pt idx="0">
                  <c:v>Highly Satisfactory</c:v>
                </c:pt>
                <c:pt idx="1">
                  <c:v>Satisfactory</c:v>
                </c:pt>
                <c:pt idx="2">
                  <c:v>Unsatisfactory</c:v>
                </c:pt>
              </c:strCache>
            </c:strRef>
          </c:cat>
          <c:val>
            <c:numRef>
              <c:f>'AACSB Evaluation 1'!$D$7:$D$9</c:f>
              <c:numCache>
                <c:formatCode>0%</c:formatCode>
                <c:ptCount val="3"/>
                <c:pt idx="0">
                  <c:v>0.59090909090909094</c:v>
                </c:pt>
                <c:pt idx="1">
                  <c:v>0.22727272727272727</c:v>
                </c:pt>
                <c:pt idx="2">
                  <c:v>0.18181818181818182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19865344"/>
        <c:axId val="119866880"/>
      </c:barChart>
      <c:catAx>
        <c:axId val="11986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866880"/>
        <c:crosses val="autoZero"/>
        <c:auto val="1"/>
        <c:lblAlgn val="ctr"/>
        <c:lblOffset val="100"/>
        <c:tickMarkSkip val="1"/>
        <c:noMultiLvlLbl val="0"/>
      </c:catAx>
      <c:valAx>
        <c:axId val="11986688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865344"/>
        <c:crosses val="autoZero"/>
        <c:crossBetween val="between"/>
        <c:majorUnit val="0.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'AACSB Evaluation 1'!$B$3</c:f>
          <c:strCache>
            <c:ptCount val="1"/>
            <c:pt idx="0">
              <c:v>Objective 1.1</c:v>
            </c:pt>
          </c:strCache>
        </c:strRef>
      </c:tx>
      <c:layout>
        <c:manualLayout>
          <c:xMode val="edge"/>
          <c:yMode val="edge"/>
          <c:x val="0.43007345461127705"/>
          <c:y val="4.2715484363081618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80611820074215E-2"/>
          <c:y val="0.2892602269109954"/>
          <c:w val="0.90496399674178662"/>
          <c:h val="0.63839276383358257"/>
        </c:manualLayout>
      </c:layout>
      <c:barChart>
        <c:barDir val="col"/>
        <c:grouping val="clustered"/>
        <c:varyColors val="0"/>
        <c:ser>
          <c:idx val="2"/>
          <c:order val="0"/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'AACSB Evaluation 1'!$A$7:$A$9</c:f>
              <c:strCache>
                <c:ptCount val="3"/>
                <c:pt idx="0">
                  <c:v>Highly Satisfactory</c:v>
                </c:pt>
                <c:pt idx="1">
                  <c:v>Satisfactory</c:v>
                </c:pt>
                <c:pt idx="2">
                  <c:v>Unsatisfactory</c:v>
                </c:pt>
              </c:strCache>
            </c:strRef>
          </c:cat>
          <c:val>
            <c:numRef>
              <c:f>'AACSB Evaluation 1'!$D$7:$D$9</c:f>
              <c:numCache>
                <c:formatCode>0%</c:formatCode>
                <c:ptCount val="3"/>
                <c:pt idx="0">
                  <c:v>0.59090909090909094</c:v>
                </c:pt>
                <c:pt idx="1">
                  <c:v>0.22727272727272727</c:v>
                </c:pt>
                <c:pt idx="2">
                  <c:v>0.18181818181818182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48303232"/>
        <c:axId val="147928192"/>
      </c:barChart>
      <c:catAx>
        <c:axId val="14830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928192"/>
        <c:crosses val="autoZero"/>
        <c:auto val="1"/>
        <c:lblAlgn val="ctr"/>
        <c:lblOffset val="100"/>
        <c:tickMarkSkip val="1"/>
        <c:noMultiLvlLbl val="0"/>
      </c:catAx>
      <c:valAx>
        <c:axId val="14792819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303232"/>
        <c:crosses val="autoZero"/>
        <c:crossBetween val="between"/>
        <c:majorUnit val="0.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458544</xdr:colOff>
      <xdr:row>5</xdr:row>
      <xdr:rowOff>136768</xdr:rowOff>
    </xdr:from>
    <xdr:to>
      <xdr:col>11</xdr:col>
      <xdr:colOff>443279</xdr:colOff>
      <xdr:row>12</xdr:row>
      <xdr:rowOff>31750</xdr:rowOff>
    </xdr:to>
    <xdr:sp macro="" textlink="">
      <xdr:nvSpPr>
        <xdr:cNvPr id="2" name="Line Callout 1 1"/>
        <xdr:cNvSpPr/>
      </xdr:nvSpPr>
      <xdr:spPr>
        <a:xfrm>
          <a:off x="3871669" y="1541706"/>
          <a:ext cx="3016860" cy="1284044"/>
        </a:xfrm>
        <a:prstGeom prst="borderCallout1">
          <a:avLst>
            <a:gd name="adj1" fmla="val -1620"/>
            <a:gd name="adj2" fmla="val 50983"/>
            <a:gd name="adj3" fmla="val -85573"/>
            <a:gd name="adj4" fmla="val 167384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1200" b="1">
              <a:solidFill>
                <a:srgbClr val="92D050"/>
              </a:solidFill>
            </a:rPr>
            <a:t>NOTE THAT THE INDIVIDUAL</a:t>
          </a:r>
          <a:r>
            <a:rPr lang="en-AU" sz="1200" b="1" baseline="0">
              <a:solidFill>
                <a:srgbClr val="92D050"/>
              </a:solidFill>
            </a:rPr>
            <a:t> GRADE FOR THIS QUESTION HAS BEEN RECORDED.</a:t>
          </a:r>
        </a:p>
        <a:p>
          <a:pPr algn="l"/>
          <a:endParaRPr lang="en-AU" sz="1200" b="1" baseline="0">
            <a:solidFill>
              <a:srgbClr val="92D050"/>
            </a:solidFill>
          </a:endParaRPr>
        </a:p>
        <a:p>
          <a:pPr algn="l"/>
          <a:r>
            <a:rPr lang="en-AU" sz="1200" b="1" baseline="0">
              <a:solidFill>
                <a:srgbClr val="92D050"/>
              </a:solidFill>
            </a:rPr>
            <a:t>THIS WILL OCCUR WHEN AN EXAM QUESTION HAS BEEN IDENTIFIED AS A PIECE OF ASSESSMENT BEING EVALUATED</a:t>
          </a:r>
          <a:endParaRPr lang="en-AU" sz="1200" b="1">
            <a:solidFill>
              <a:srgbClr val="92D050"/>
            </a:solidFill>
          </a:endParaRPr>
        </a:p>
      </xdr:txBody>
    </xdr:sp>
    <xdr:clientData/>
  </xdr:twoCellAnchor>
  <xdr:twoCellAnchor>
    <xdr:from>
      <xdr:col>6</xdr:col>
      <xdr:colOff>460375</xdr:colOff>
      <xdr:row>15</xdr:row>
      <xdr:rowOff>142875</xdr:rowOff>
    </xdr:from>
    <xdr:to>
      <xdr:col>11</xdr:col>
      <xdr:colOff>445110</xdr:colOff>
      <xdr:row>19</xdr:row>
      <xdr:rowOff>23812</xdr:rowOff>
    </xdr:to>
    <xdr:sp macro="" textlink="">
      <xdr:nvSpPr>
        <xdr:cNvPr id="3" name="Line Callout 1 2"/>
        <xdr:cNvSpPr/>
      </xdr:nvSpPr>
      <xdr:spPr>
        <a:xfrm>
          <a:off x="3873500" y="3532188"/>
          <a:ext cx="3016860" cy="674687"/>
        </a:xfrm>
        <a:prstGeom prst="borderCallout1">
          <a:avLst>
            <a:gd name="adj1" fmla="val 100733"/>
            <a:gd name="adj2" fmla="val 50457"/>
            <a:gd name="adj3" fmla="val 234328"/>
            <a:gd name="adj4" fmla="val 112921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1200" b="1">
              <a:solidFill>
                <a:srgbClr val="92D050"/>
              </a:solidFill>
            </a:rPr>
            <a:t>NOTE THAT THE COUNT</a:t>
          </a:r>
          <a:r>
            <a:rPr lang="en-AU" sz="1200" b="1" baseline="0">
              <a:solidFill>
                <a:srgbClr val="92D050"/>
              </a:solidFill>
            </a:rPr>
            <a:t> OF </a:t>
          </a:r>
          <a:r>
            <a:rPr lang="en-AU" sz="1200" b="1">
              <a:solidFill>
                <a:srgbClr val="92D050"/>
              </a:solidFill>
            </a:rPr>
            <a:t>INDIVIDUAL</a:t>
          </a:r>
          <a:r>
            <a:rPr lang="en-AU" sz="1200" b="1" baseline="0">
              <a:solidFill>
                <a:srgbClr val="92D050"/>
              </a:solidFill>
            </a:rPr>
            <a:t> GRADES AT EACH LEVEL HAS BEEN RECORDED.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10</xdr:row>
      <xdr:rowOff>19050</xdr:rowOff>
    </xdr:from>
    <xdr:to>
      <xdr:col>8</xdr:col>
      <xdr:colOff>9524</xdr:colOff>
      <xdr:row>31</xdr:row>
      <xdr:rowOff>180975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0.0731</cdr:x>
      <cdr:y>0.0984</cdr:y>
    </cdr:from>
    <cdr:to>
      <cdr:x>0.94483</cdr:x>
      <cdr:y>0.21968</cdr:y>
    </cdr:to>
    <cdr:sp macro="" textlink="'AACSB Evaluation 1'!$B$4">
      <cdr:nvSpPr>
        <cdr:cNvPr id="2" name="TextBox 1"/>
        <cdr:cNvSpPr txBox="1"/>
      </cdr:nvSpPr>
      <cdr:spPr>
        <a:xfrm xmlns:a="http://schemas.openxmlformats.org/drawingml/2006/main">
          <a:off x="504826" y="409575"/>
          <a:ext cx="601980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35D4036-2259-488F-A12E-2EEFACE2F527}" type="TxLink">
            <a:rPr lang="en-AU" sz="1200" b="1">
              <a:latin typeface="Arial" pitchFamily="34" charset="0"/>
              <a:cs typeface="Arial" pitchFamily="34" charset="0"/>
            </a:rPr>
            <a:pPr algn="ctr"/>
            <a:t>Recognise, understand and respond appropriately to regulatory , ethical, social and sustainability issues</a:t>
          </a:fld>
          <a:endParaRPr lang="en-AU" sz="12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10</xdr:row>
      <xdr:rowOff>19050</xdr:rowOff>
    </xdr:from>
    <xdr:to>
      <xdr:col>8</xdr:col>
      <xdr:colOff>9524</xdr:colOff>
      <xdr:row>31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0.0731</cdr:x>
      <cdr:y>0.0984</cdr:y>
    </cdr:from>
    <cdr:to>
      <cdr:x>0.94483</cdr:x>
      <cdr:y>0.21968</cdr:y>
    </cdr:to>
    <cdr:sp macro="" textlink="'AACSB Evaluation 1'!$B$4">
      <cdr:nvSpPr>
        <cdr:cNvPr id="2" name="TextBox 1"/>
        <cdr:cNvSpPr txBox="1"/>
      </cdr:nvSpPr>
      <cdr:spPr>
        <a:xfrm xmlns:a="http://schemas.openxmlformats.org/drawingml/2006/main">
          <a:off x="504826" y="409575"/>
          <a:ext cx="601980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35D4036-2259-488F-A12E-2EEFACE2F527}" type="TxLink">
            <a:rPr lang="en-AU" sz="1200" b="1">
              <a:latin typeface="Arial" pitchFamily="34" charset="0"/>
              <a:cs typeface="Arial" pitchFamily="34" charset="0"/>
            </a:rPr>
            <a:pPr algn="ctr"/>
            <a:t>Recognise, understand and respond appropriately to regulatory , ethical, social and sustainability issues</a:t>
          </a:fld>
          <a:endParaRPr lang="en-AU" sz="12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10</xdr:row>
      <xdr:rowOff>19050</xdr:rowOff>
    </xdr:from>
    <xdr:to>
      <xdr:col>8</xdr:col>
      <xdr:colOff>9524</xdr:colOff>
      <xdr:row>31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0.0731</cdr:x>
      <cdr:y>0.0984</cdr:y>
    </cdr:from>
    <cdr:to>
      <cdr:x>0.94483</cdr:x>
      <cdr:y>0.21968</cdr:y>
    </cdr:to>
    <cdr:sp macro="" textlink="'AACSB Evaluation 1'!$B$4">
      <cdr:nvSpPr>
        <cdr:cNvPr id="2" name="TextBox 1"/>
        <cdr:cNvSpPr txBox="1"/>
      </cdr:nvSpPr>
      <cdr:spPr>
        <a:xfrm xmlns:a="http://schemas.openxmlformats.org/drawingml/2006/main">
          <a:off x="504826" y="409575"/>
          <a:ext cx="601980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35D4036-2259-488F-A12E-2EEFACE2F527}" type="TxLink">
            <a:rPr lang="en-AU" sz="1200" b="1">
              <a:latin typeface="Arial" pitchFamily="34" charset="0"/>
              <a:cs typeface="Arial" pitchFamily="34" charset="0"/>
            </a:rPr>
            <a:pPr algn="ctr"/>
            <a:t>Recognise, understand and respond appropriately to regulatory , ethical, social and sustainability issues</a:t>
          </a:fld>
          <a:endParaRPr lang="en-AU" sz="12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10</xdr:row>
      <xdr:rowOff>19050</xdr:rowOff>
    </xdr:from>
    <xdr:to>
      <xdr:col>8</xdr:col>
      <xdr:colOff>9524</xdr:colOff>
      <xdr:row>31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0.0731</cdr:x>
      <cdr:y>0.0984</cdr:y>
    </cdr:from>
    <cdr:to>
      <cdr:x>0.94483</cdr:x>
      <cdr:y>0.21968</cdr:y>
    </cdr:to>
    <cdr:sp macro="" textlink="'AACSB Evaluation 1'!$B$4">
      <cdr:nvSpPr>
        <cdr:cNvPr id="2" name="TextBox 1"/>
        <cdr:cNvSpPr txBox="1"/>
      </cdr:nvSpPr>
      <cdr:spPr>
        <a:xfrm xmlns:a="http://schemas.openxmlformats.org/drawingml/2006/main">
          <a:off x="504826" y="409575"/>
          <a:ext cx="601980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35D4036-2259-488F-A12E-2EEFACE2F527}" type="TxLink">
            <a:rPr lang="en-AU" sz="1200" b="1">
              <a:latin typeface="Arial" pitchFamily="34" charset="0"/>
              <a:cs typeface="Arial" pitchFamily="34" charset="0"/>
            </a:rPr>
            <a:pPr algn="ctr"/>
            <a:t>Recognise, understand and respond appropriately to regulatory , ethical, social and sustainability issues</a:t>
          </a:fld>
          <a:endParaRPr lang="en-AU" sz="12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ilculll\Local%20Settings\Temporary%20Internet%20Files\Content.Outlook\3ZOYSF4J\MBA_Objectives%20Assessment_Dec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aphs"/>
      <sheetName val="Sheet3"/>
      <sheetName val="Sheet1"/>
    </sheetNames>
    <sheetDataSet>
      <sheetData sheetId="0"/>
      <sheetData sheetId="1">
        <row r="5">
          <cell r="D5" t="str">
            <v>Performance</v>
          </cell>
        </row>
        <row r="6">
          <cell r="D6" t="str">
            <v>Unsatisfactory</v>
          </cell>
          <cell r="E6" t="str">
            <v>Satisfactory</v>
          </cell>
          <cell r="F6" t="str">
            <v>Highly Satisfactory</v>
          </cell>
        </row>
        <row r="7">
          <cell r="C7" t="str">
            <v>Percentage</v>
          </cell>
          <cell r="D7">
            <v>0</v>
          </cell>
          <cell r="E7">
            <v>0.5</v>
          </cell>
          <cell r="F7">
            <v>0.5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zoomScale="130" zoomScaleNormal="130" workbookViewId="0">
      <pane ySplit="1" topLeftCell="A8" activePane="bottomLeft" state="frozen"/>
      <selection pane="bottomLeft" activeCell="P30" sqref="P30"/>
    </sheetView>
  </sheetViews>
  <sheetFormatPr defaultRowHeight="15.75" x14ac:dyDescent="0.25"/>
  <cols>
    <col min="1" max="1" width="8.5703125" style="8" customWidth="1"/>
    <col min="2" max="2" width="8.140625" style="8" customWidth="1"/>
    <col min="3" max="3" width="11" style="8" customWidth="1"/>
    <col min="4" max="7" width="7.85546875" style="8" bestFit="1" customWidth="1"/>
    <col min="8" max="8" width="14" style="8" customWidth="1"/>
    <col min="9" max="12" width="7.85546875" style="8" bestFit="1" customWidth="1"/>
    <col min="13" max="13" width="13.85546875" style="8" customWidth="1"/>
    <col min="14" max="15" width="7.85546875" style="8" bestFit="1" customWidth="1"/>
    <col min="16" max="16" width="7.85546875" style="8" customWidth="1"/>
    <col min="17" max="17" width="10.28515625" style="4" customWidth="1"/>
    <col min="18" max="16384" width="9.140625" style="8"/>
  </cols>
  <sheetData>
    <row r="1" spans="1:17" s="7" customFormat="1" ht="48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6</v>
      </c>
      <c r="F1" s="7" t="s">
        <v>8</v>
      </c>
      <c r="G1" s="7" t="s">
        <v>11</v>
      </c>
      <c r="H1" s="7" t="s">
        <v>34</v>
      </c>
      <c r="I1" s="7" t="s">
        <v>4</v>
      </c>
      <c r="J1" s="7" t="s">
        <v>7</v>
      </c>
      <c r="K1" s="7" t="s">
        <v>9</v>
      </c>
      <c r="L1" s="7" t="s">
        <v>10</v>
      </c>
      <c r="M1" s="7" t="s">
        <v>35</v>
      </c>
      <c r="N1" s="7" t="s">
        <v>5</v>
      </c>
      <c r="O1" s="7" t="s">
        <v>12</v>
      </c>
      <c r="P1" s="7" t="s">
        <v>33</v>
      </c>
      <c r="Q1" s="2" t="s">
        <v>13</v>
      </c>
    </row>
    <row r="2" spans="1:17" x14ac:dyDescent="0.25">
      <c r="A2" s="8" t="s">
        <v>14</v>
      </c>
      <c r="B2" s="8" t="s">
        <v>29</v>
      </c>
      <c r="C2" s="8">
        <v>10000500</v>
      </c>
      <c r="E2" s="8">
        <v>28</v>
      </c>
      <c r="F2" s="8">
        <v>32</v>
      </c>
      <c r="G2" s="8">
        <v>30</v>
      </c>
      <c r="H2" s="10">
        <f t="shared" ref="H2:H23" si="0">((+D2+E2+F2+G2)/120)*15</f>
        <v>11.25</v>
      </c>
      <c r="I2" s="8">
        <v>34</v>
      </c>
      <c r="J2" s="8">
        <v>38</v>
      </c>
      <c r="K2" s="8">
        <v>38</v>
      </c>
      <c r="M2" s="10">
        <f>((+I2+J2+K2+L2)/120)*10</f>
        <v>9.1666666666666661</v>
      </c>
      <c r="N2" s="8">
        <v>20</v>
      </c>
      <c r="O2" s="8">
        <v>20.5</v>
      </c>
      <c r="P2" s="8">
        <v>9</v>
      </c>
      <c r="Q2" s="3">
        <f>+H2+M2+N2+O2</f>
        <v>60.916666666666664</v>
      </c>
    </row>
    <row r="3" spans="1:17" x14ac:dyDescent="0.25">
      <c r="A3" s="8" t="s">
        <v>15</v>
      </c>
      <c r="B3" s="8" t="s">
        <v>15</v>
      </c>
      <c r="C3" s="8">
        <v>10001775</v>
      </c>
      <c r="D3" s="8">
        <v>40</v>
      </c>
      <c r="E3" s="8">
        <v>40</v>
      </c>
      <c r="F3" s="8">
        <v>40</v>
      </c>
      <c r="H3" s="10">
        <f t="shared" si="0"/>
        <v>15</v>
      </c>
      <c r="I3" s="8">
        <v>40</v>
      </c>
      <c r="J3" s="8">
        <v>40</v>
      </c>
      <c r="K3" s="8">
        <v>40</v>
      </c>
      <c r="M3" s="10">
        <f t="shared" ref="M3:M23" si="1">((+I3+J3+K3+L3)/120)*10</f>
        <v>10</v>
      </c>
      <c r="N3" s="8">
        <v>23</v>
      </c>
      <c r="O3" s="8">
        <v>46.5</v>
      </c>
      <c r="P3" s="8">
        <v>5</v>
      </c>
      <c r="Q3" s="3">
        <f t="shared" ref="Q3:Q23" si="2">+H3+M3+N3+O3</f>
        <v>94.5</v>
      </c>
    </row>
    <row r="4" spans="1:17" x14ac:dyDescent="0.25">
      <c r="A4" s="8" t="s">
        <v>15</v>
      </c>
      <c r="B4" s="8" t="s">
        <v>27</v>
      </c>
      <c r="C4" s="8">
        <v>10002625</v>
      </c>
      <c r="D4" s="9"/>
      <c r="E4" s="8">
        <v>30</v>
      </c>
      <c r="F4" s="8">
        <v>38</v>
      </c>
      <c r="G4" s="8">
        <v>24</v>
      </c>
      <c r="H4" s="10">
        <f t="shared" si="0"/>
        <v>11.5</v>
      </c>
      <c r="I4" s="9"/>
      <c r="J4" s="8">
        <v>40</v>
      </c>
      <c r="K4" s="8">
        <v>40</v>
      </c>
      <c r="L4" s="8">
        <v>40</v>
      </c>
      <c r="M4" s="10">
        <f t="shared" si="1"/>
        <v>10</v>
      </c>
      <c r="N4" s="8">
        <v>22</v>
      </c>
      <c r="O4" s="8">
        <v>35</v>
      </c>
      <c r="P4" s="8">
        <v>4</v>
      </c>
      <c r="Q4" s="3">
        <f t="shared" si="2"/>
        <v>78.5</v>
      </c>
    </row>
    <row r="5" spans="1:17" x14ac:dyDescent="0.25">
      <c r="A5" s="8" t="s">
        <v>17</v>
      </c>
      <c r="B5" s="8" t="s">
        <v>14</v>
      </c>
      <c r="C5" s="8">
        <v>10003050</v>
      </c>
      <c r="D5" s="8">
        <v>32</v>
      </c>
      <c r="E5" s="8">
        <v>30</v>
      </c>
      <c r="G5" s="8">
        <v>36</v>
      </c>
      <c r="H5" s="10">
        <f t="shared" si="0"/>
        <v>12.25</v>
      </c>
      <c r="I5" s="8">
        <v>40</v>
      </c>
      <c r="J5" s="8">
        <v>40</v>
      </c>
      <c r="L5" s="8">
        <v>38</v>
      </c>
      <c r="M5" s="10">
        <f t="shared" si="1"/>
        <v>9.8333333333333321</v>
      </c>
      <c r="N5" s="8">
        <v>19</v>
      </c>
      <c r="O5" s="8">
        <v>30.5</v>
      </c>
      <c r="P5" s="8">
        <v>8</v>
      </c>
      <c r="Q5" s="3">
        <f t="shared" si="2"/>
        <v>71.583333333333329</v>
      </c>
    </row>
    <row r="6" spans="1:17" x14ac:dyDescent="0.25">
      <c r="A6" s="8" t="s">
        <v>17</v>
      </c>
      <c r="B6" s="8" t="s">
        <v>30</v>
      </c>
      <c r="C6" s="8">
        <v>10003475</v>
      </c>
      <c r="D6" s="8">
        <v>28</v>
      </c>
      <c r="E6" s="8">
        <v>32</v>
      </c>
      <c r="G6" s="8">
        <v>36</v>
      </c>
      <c r="H6" s="10">
        <f t="shared" si="0"/>
        <v>12</v>
      </c>
      <c r="I6" s="8">
        <v>40</v>
      </c>
      <c r="J6" s="8">
        <v>40</v>
      </c>
      <c r="L6" s="8">
        <v>38</v>
      </c>
      <c r="M6" s="10">
        <f t="shared" si="1"/>
        <v>9.8333333333333321</v>
      </c>
      <c r="N6" s="8">
        <v>19</v>
      </c>
      <c r="O6" s="8">
        <v>23.5</v>
      </c>
      <c r="P6" s="8">
        <v>7</v>
      </c>
      <c r="Q6" s="3">
        <f t="shared" si="2"/>
        <v>64.333333333333329</v>
      </c>
    </row>
    <row r="7" spans="1:17" x14ac:dyDescent="0.25">
      <c r="A7" s="8" t="s">
        <v>18</v>
      </c>
      <c r="B7" s="8" t="s">
        <v>25</v>
      </c>
      <c r="C7" s="8">
        <v>10003900</v>
      </c>
      <c r="D7" s="8">
        <v>24</v>
      </c>
      <c r="E7" s="8">
        <v>24</v>
      </c>
      <c r="F7" s="8">
        <v>36</v>
      </c>
      <c r="H7" s="10">
        <f t="shared" si="0"/>
        <v>10.5</v>
      </c>
      <c r="J7" s="8">
        <v>40</v>
      </c>
      <c r="K7" s="8">
        <v>40</v>
      </c>
      <c r="L7" s="8">
        <v>36</v>
      </c>
      <c r="M7" s="10">
        <f t="shared" si="1"/>
        <v>9.6666666666666661</v>
      </c>
      <c r="N7" s="8">
        <v>24</v>
      </c>
      <c r="O7" s="8">
        <v>29.5</v>
      </c>
      <c r="P7" s="8">
        <v>7</v>
      </c>
      <c r="Q7" s="3">
        <f t="shared" si="2"/>
        <v>73.666666666666657</v>
      </c>
    </row>
    <row r="8" spans="1:17" x14ac:dyDescent="0.25">
      <c r="A8" s="8" t="s">
        <v>18</v>
      </c>
      <c r="B8" s="8" t="s">
        <v>15</v>
      </c>
      <c r="C8" s="8">
        <v>10004325</v>
      </c>
      <c r="D8" s="9"/>
      <c r="E8" s="8">
        <v>40</v>
      </c>
      <c r="F8" s="8">
        <v>40</v>
      </c>
      <c r="G8" s="8">
        <v>32</v>
      </c>
      <c r="H8" s="10">
        <f t="shared" si="0"/>
        <v>14</v>
      </c>
      <c r="I8" s="9"/>
      <c r="J8" s="8">
        <v>40</v>
      </c>
      <c r="K8" s="8">
        <v>40</v>
      </c>
      <c r="L8" s="8">
        <v>40</v>
      </c>
      <c r="M8" s="10">
        <f t="shared" si="1"/>
        <v>10</v>
      </c>
      <c r="N8" s="8">
        <v>22</v>
      </c>
      <c r="O8" s="8">
        <v>38</v>
      </c>
      <c r="P8" s="8">
        <v>4</v>
      </c>
      <c r="Q8" s="3">
        <f t="shared" si="2"/>
        <v>84</v>
      </c>
    </row>
    <row r="9" spans="1:17" x14ac:dyDescent="0.25">
      <c r="A9" s="8" t="s">
        <v>19</v>
      </c>
      <c r="B9" s="8" t="s">
        <v>25</v>
      </c>
      <c r="C9" s="8">
        <v>10004750</v>
      </c>
      <c r="E9" s="8">
        <v>32</v>
      </c>
      <c r="F9" s="8">
        <v>32</v>
      </c>
      <c r="G9" s="8">
        <v>22</v>
      </c>
      <c r="H9" s="10">
        <f t="shared" si="0"/>
        <v>10.75</v>
      </c>
      <c r="J9" s="8">
        <v>36</v>
      </c>
      <c r="K9" s="8">
        <v>40</v>
      </c>
      <c r="L9" s="8">
        <v>34</v>
      </c>
      <c r="M9" s="10">
        <f t="shared" si="1"/>
        <v>9.1666666666666661</v>
      </c>
      <c r="N9" s="8">
        <v>15</v>
      </c>
      <c r="O9" s="8">
        <v>31.5</v>
      </c>
      <c r="P9" s="8">
        <v>9</v>
      </c>
      <c r="Q9" s="3">
        <f t="shared" si="2"/>
        <v>66.416666666666657</v>
      </c>
    </row>
    <row r="10" spans="1:17" x14ac:dyDescent="0.25">
      <c r="A10" s="8" t="s">
        <v>19</v>
      </c>
      <c r="B10" s="8" t="s">
        <v>16</v>
      </c>
      <c r="C10" s="8">
        <v>10005175</v>
      </c>
      <c r="E10" s="8">
        <v>20</v>
      </c>
      <c r="F10" s="8">
        <v>22</v>
      </c>
      <c r="G10" s="8">
        <v>26</v>
      </c>
      <c r="H10" s="10">
        <f t="shared" si="0"/>
        <v>8.5</v>
      </c>
      <c r="J10" s="8">
        <v>40</v>
      </c>
      <c r="K10" s="8">
        <v>40</v>
      </c>
      <c r="L10" s="8">
        <v>36</v>
      </c>
      <c r="M10" s="10">
        <f t="shared" si="1"/>
        <v>9.6666666666666661</v>
      </c>
      <c r="N10" s="8">
        <v>24</v>
      </c>
      <c r="O10" s="8">
        <v>27.5</v>
      </c>
      <c r="P10" s="8">
        <v>8</v>
      </c>
      <c r="Q10" s="3">
        <f t="shared" si="2"/>
        <v>69.666666666666657</v>
      </c>
    </row>
    <row r="11" spans="1:17" x14ac:dyDescent="0.25">
      <c r="A11" s="8" t="s">
        <v>20</v>
      </c>
      <c r="B11" s="8" t="s">
        <v>14</v>
      </c>
      <c r="C11" s="8">
        <v>10005600</v>
      </c>
      <c r="D11" s="8">
        <v>40</v>
      </c>
      <c r="E11" s="8">
        <v>40</v>
      </c>
      <c r="F11" s="8">
        <v>40</v>
      </c>
      <c r="H11" s="10">
        <f t="shared" si="0"/>
        <v>15</v>
      </c>
      <c r="I11" s="8">
        <v>40</v>
      </c>
      <c r="J11" s="8">
        <v>40</v>
      </c>
      <c r="K11" s="8">
        <v>40</v>
      </c>
      <c r="M11" s="10">
        <f t="shared" si="1"/>
        <v>10</v>
      </c>
      <c r="N11" s="8">
        <v>22</v>
      </c>
      <c r="O11" s="8">
        <v>48</v>
      </c>
      <c r="P11" s="8">
        <v>8</v>
      </c>
      <c r="Q11" s="3">
        <f t="shared" si="2"/>
        <v>95</v>
      </c>
    </row>
    <row r="12" spans="1:17" x14ac:dyDescent="0.25">
      <c r="A12" s="8" t="s">
        <v>20</v>
      </c>
      <c r="B12" s="8" t="s">
        <v>24</v>
      </c>
      <c r="C12" s="8">
        <v>10006025</v>
      </c>
      <c r="D12" s="8">
        <v>32</v>
      </c>
      <c r="E12" s="8">
        <v>30</v>
      </c>
      <c r="F12" s="9"/>
      <c r="G12" s="8">
        <v>24</v>
      </c>
      <c r="H12" s="10">
        <f t="shared" si="0"/>
        <v>10.75</v>
      </c>
      <c r="I12" s="8">
        <v>34</v>
      </c>
      <c r="J12" s="8">
        <v>38</v>
      </c>
      <c r="K12" s="9"/>
      <c r="L12" s="8">
        <v>34</v>
      </c>
      <c r="M12" s="10">
        <f t="shared" si="1"/>
        <v>8.8333333333333321</v>
      </c>
      <c r="N12" s="8">
        <v>20</v>
      </c>
      <c r="O12" s="8">
        <v>26.5</v>
      </c>
      <c r="P12" s="8">
        <v>7</v>
      </c>
      <c r="Q12" s="3">
        <f t="shared" si="2"/>
        <v>66.083333333333329</v>
      </c>
    </row>
    <row r="13" spans="1:17" x14ac:dyDescent="0.25">
      <c r="A13" s="8" t="s">
        <v>21</v>
      </c>
      <c r="B13" s="8" t="s">
        <v>14</v>
      </c>
      <c r="C13" s="8">
        <v>10006450</v>
      </c>
      <c r="D13" s="8">
        <v>22</v>
      </c>
      <c r="E13" s="8">
        <v>28</v>
      </c>
      <c r="F13" s="8">
        <v>34</v>
      </c>
      <c r="H13" s="10">
        <f t="shared" si="0"/>
        <v>10.5</v>
      </c>
      <c r="J13" s="8">
        <v>36</v>
      </c>
      <c r="K13" s="8">
        <v>40</v>
      </c>
      <c r="L13" s="8">
        <v>34</v>
      </c>
      <c r="M13" s="10">
        <f t="shared" si="1"/>
        <v>9.1666666666666661</v>
      </c>
      <c r="N13" s="8">
        <v>15</v>
      </c>
      <c r="O13" s="8">
        <v>30</v>
      </c>
      <c r="P13" s="8">
        <v>6</v>
      </c>
      <c r="Q13" s="3">
        <f t="shared" si="2"/>
        <v>64.666666666666657</v>
      </c>
    </row>
    <row r="14" spans="1:17" x14ac:dyDescent="0.25">
      <c r="A14" s="8" t="s">
        <v>22</v>
      </c>
      <c r="B14" s="8" t="s">
        <v>17</v>
      </c>
      <c r="C14" s="8">
        <v>10006875</v>
      </c>
      <c r="D14" s="8">
        <v>36</v>
      </c>
      <c r="E14" s="8">
        <v>40</v>
      </c>
      <c r="F14" s="8">
        <v>40</v>
      </c>
      <c r="H14" s="10">
        <f t="shared" si="0"/>
        <v>14.5</v>
      </c>
      <c r="I14" s="8">
        <v>40</v>
      </c>
      <c r="J14" s="8">
        <v>40</v>
      </c>
      <c r="K14" s="8">
        <v>40</v>
      </c>
      <c r="M14" s="10">
        <f t="shared" si="1"/>
        <v>10</v>
      </c>
      <c r="N14" s="8">
        <v>24</v>
      </c>
      <c r="P14" s="8">
        <v>6</v>
      </c>
      <c r="Q14" s="3">
        <f t="shared" si="2"/>
        <v>48.5</v>
      </c>
    </row>
    <row r="15" spans="1:17" x14ac:dyDescent="0.25">
      <c r="A15" s="8" t="s">
        <v>22</v>
      </c>
      <c r="B15" s="8" t="s">
        <v>25</v>
      </c>
      <c r="C15" s="8">
        <v>10007300</v>
      </c>
      <c r="E15" s="8">
        <v>20</v>
      </c>
      <c r="F15" s="8">
        <v>26</v>
      </c>
      <c r="G15" s="8">
        <v>28</v>
      </c>
      <c r="H15" s="10">
        <f t="shared" si="0"/>
        <v>9.25</v>
      </c>
      <c r="J15" s="8">
        <v>36</v>
      </c>
      <c r="K15" s="8">
        <v>40</v>
      </c>
      <c r="L15" s="8">
        <v>34</v>
      </c>
      <c r="M15" s="10">
        <f t="shared" si="1"/>
        <v>9.1666666666666661</v>
      </c>
      <c r="N15" s="8">
        <v>15</v>
      </c>
      <c r="O15" s="8">
        <v>25</v>
      </c>
      <c r="P15" s="8">
        <v>6</v>
      </c>
      <c r="Q15" s="3">
        <f t="shared" si="2"/>
        <v>58.416666666666664</v>
      </c>
    </row>
    <row r="16" spans="1:17" x14ac:dyDescent="0.25">
      <c r="A16" s="8" t="s">
        <v>23</v>
      </c>
      <c r="B16" s="8" t="s">
        <v>15</v>
      </c>
      <c r="C16" s="8">
        <v>10007725</v>
      </c>
      <c r="D16" s="8">
        <v>40</v>
      </c>
      <c r="F16" s="8">
        <v>38</v>
      </c>
      <c r="G16" s="8">
        <v>40</v>
      </c>
      <c r="H16" s="10">
        <f t="shared" si="0"/>
        <v>14.75</v>
      </c>
      <c r="J16" s="8">
        <v>40</v>
      </c>
      <c r="K16" s="8">
        <v>40</v>
      </c>
      <c r="L16" s="8">
        <v>40</v>
      </c>
      <c r="M16" s="10">
        <f t="shared" si="1"/>
        <v>10</v>
      </c>
      <c r="N16" s="8">
        <v>24</v>
      </c>
      <c r="O16" s="8">
        <v>48.5</v>
      </c>
      <c r="P16" s="8">
        <v>3</v>
      </c>
      <c r="Q16" s="3">
        <f t="shared" si="2"/>
        <v>97.25</v>
      </c>
    </row>
    <row r="17" spans="1:17" x14ac:dyDescent="0.25">
      <c r="A17" s="8" t="s">
        <v>26</v>
      </c>
      <c r="B17" s="8" t="s">
        <v>16</v>
      </c>
      <c r="C17" s="8">
        <v>10013675</v>
      </c>
      <c r="D17" s="8">
        <v>28</v>
      </c>
      <c r="F17" s="8">
        <v>28</v>
      </c>
      <c r="G17" s="8">
        <v>40</v>
      </c>
      <c r="H17" s="10">
        <f t="shared" si="0"/>
        <v>12</v>
      </c>
      <c r="I17" s="8">
        <v>40</v>
      </c>
      <c r="J17" s="8">
        <v>38</v>
      </c>
      <c r="K17" s="8">
        <v>40</v>
      </c>
      <c r="M17" s="10">
        <f t="shared" si="1"/>
        <v>9.8333333333333321</v>
      </c>
      <c r="N17" s="8">
        <v>22</v>
      </c>
      <c r="O17" s="8">
        <v>37</v>
      </c>
      <c r="P17" s="8">
        <v>9</v>
      </c>
      <c r="Q17" s="3">
        <f t="shared" si="2"/>
        <v>80.833333333333329</v>
      </c>
    </row>
    <row r="18" spans="1:17" x14ac:dyDescent="0.25">
      <c r="A18" s="8" t="s">
        <v>26</v>
      </c>
      <c r="B18" s="8" t="s">
        <v>29</v>
      </c>
      <c r="C18" s="8">
        <v>10014950</v>
      </c>
      <c r="E18" s="8">
        <v>34</v>
      </c>
      <c r="F18" s="8">
        <v>38</v>
      </c>
      <c r="G18" s="8">
        <v>34</v>
      </c>
      <c r="H18" s="10">
        <f t="shared" si="0"/>
        <v>13.25</v>
      </c>
      <c r="J18" s="8">
        <v>40</v>
      </c>
      <c r="K18" s="8">
        <v>40</v>
      </c>
      <c r="L18" s="8">
        <v>38</v>
      </c>
      <c r="M18" s="10">
        <f t="shared" si="1"/>
        <v>9.8333333333333321</v>
      </c>
      <c r="N18" s="8">
        <v>24</v>
      </c>
      <c r="O18" s="8">
        <v>33.5</v>
      </c>
      <c r="P18" s="8">
        <v>8</v>
      </c>
      <c r="Q18" s="3">
        <f t="shared" si="2"/>
        <v>80.583333333333329</v>
      </c>
    </row>
    <row r="19" spans="1:17" x14ac:dyDescent="0.25">
      <c r="A19" s="8" t="s">
        <v>26</v>
      </c>
      <c r="B19" s="8" t="s">
        <v>31</v>
      </c>
      <c r="C19" s="8">
        <v>10015375</v>
      </c>
      <c r="E19" s="8">
        <v>30</v>
      </c>
      <c r="F19" s="8">
        <v>40</v>
      </c>
      <c r="G19" s="8">
        <v>24</v>
      </c>
      <c r="H19" s="10">
        <f t="shared" si="0"/>
        <v>11.75</v>
      </c>
      <c r="J19" s="8">
        <v>40</v>
      </c>
      <c r="K19" s="8">
        <v>40</v>
      </c>
      <c r="L19" s="8">
        <v>38</v>
      </c>
      <c r="M19" s="10">
        <f t="shared" si="1"/>
        <v>9.8333333333333321</v>
      </c>
      <c r="N19" s="8">
        <v>24</v>
      </c>
      <c r="O19" s="8">
        <v>35.5</v>
      </c>
      <c r="P19" s="8">
        <v>8</v>
      </c>
      <c r="Q19" s="3">
        <f t="shared" si="2"/>
        <v>81.083333333333329</v>
      </c>
    </row>
    <row r="20" spans="1:17" x14ac:dyDescent="0.25">
      <c r="A20" s="8" t="s">
        <v>27</v>
      </c>
      <c r="B20" s="8" t="s">
        <v>32</v>
      </c>
      <c r="C20" s="8">
        <v>10015800</v>
      </c>
      <c r="E20" s="8">
        <v>26</v>
      </c>
      <c r="F20" s="8">
        <v>32</v>
      </c>
      <c r="G20" s="8">
        <v>26</v>
      </c>
      <c r="H20" s="10">
        <f t="shared" si="0"/>
        <v>10.5</v>
      </c>
      <c r="I20" s="8">
        <v>34</v>
      </c>
      <c r="J20" s="8">
        <v>38</v>
      </c>
      <c r="K20" s="8">
        <v>38</v>
      </c>
      <c r="M20" s="10">
        <f t="shared" si="1"/>
        <v>9.1666666666666661</v>
      </c>
      <c r="N20" s="8">
        <v>20</v>
      </c>
      <c r="O20" s="8">
        <v>22</v>
      </c>
      <c r="P20" s="8">
        <v>6</v>
      </c>
      <c r="Q20" s="3">
        <f t="shared" si="2"/>
        <v>61.666666666666664</v>
      </c>
    </row>
    <row r="21" spans="1:17" x14ac:dyDescent="0.25">
      <c r="A21" s="8" t="s">
        <v>27</v>
      </c>
      <c r="B21" s="8" t="s">
        <v>24</v>
      </c>
      <c r="C21" s="8">
        <v>10016225</v>
      </c>
      <c r="D21" s="8">
        <v>28</v>
      </c>
      <c r="F21" s="8">
        <v>28</v>
      </c>
      <c r="G21" s="8">
        <v>30</v>
      </c>
      <c r="H21" s="10">
        <f t="shared" si="0"/>
        <v>10.75</v>
      </c>
      <c r="I21" s="8">
        <v>34</v>
      </c>
      <c r="J21" s="8">
        <v>38</v>
      </c>
      <c r="K21" s="8">
        <v>38</v>
      </c>
      <c r="M21" s="10">
        <f t="shared" si="1"/>
        <v>9.1666666666666661</v>
      </c>
      <c r="N21" s="8">
        <v>20</v>
      </c>
      <c r="O21" s="8">
        <v>25.5</v>
      </c>
      <c r="P21" s="8">
        <v>7</v>
      </c>
      <c r="Q21" s="3">
        <f t="shared" si="2"/>
        <v>65.416666666666657</v>
      </c>
    </row>
    <row r="22" spans="1:17" x14ac:dyDescent="0.25">
      <c r="A22" s="8" t="s">
        <v>28</v>
      </c>
      <c r="B22" s="8" t="s">
        <v>25</v>
      </c>
      <c r="C22" s="8">
        <v>10016650</v>
      </c>
      <c r="D22" s="8">
        <v>32</v>
      </c>
      <c r="F22" s="8">
        <v>30</v>
      </c>
      <c r="G22" s="8">
        <v>26</v>
      </c>
      <c r="H22" s="10">
        <f t="shared" si="0"/>
        <v>11</v>
      </c>
      <c r="I22" s="8">
        <v>40</v>
      </c>
      <c r="J22" s="8">
        <v>40</v>
      </c>
      <c r="L22" s="8">
        <v>38</v>
      </c>
      <c r="M22" s="10">
        <f t="shared" si="1"/>
        <v>9.8333333333333321</v>
      </c>
      <c r="N22" s="8">
        <v>19</v>
      </c>
      <c r="O22" s="8">
        <v>33.5</v>
      </c>
      <c r="P22" s="8">
        <v>8</v>
      </c>
      <c r="Q22" s="3">
        <f t="shared" si="2"/>
        <v>73.333333333333329</v>
      </c>
    </row>
    <row r="23" spans="1:17" x14ac:dyDescent="0.25">
      <c r="A23" s="8" t="s">
        <v>28</v>
      </c>
      <c r="B23" s="8" t="s">
        <v>25</v>
      </c>
      <c r="C23" s="8">
        <v>10017075</v>
      </c>
      <c r="D23" s="8">
        <v>32</v>
      </c>
      <c r="F23" s="8">
        <v>40</v>
      </c>
      <c r="G23" s="8">
        <v>38</v>
      </c>
      <c r="H23" s="10">
        <f t="shared" si="0"/>
        <v>13.75</v>
      </c>
      <c r="J23" s="8">
        <v>40</v>
      </c>
      <c r="K23" s="8">
        <v>40</v>
      </c>
      <c r="L23" s="8">
        <v>38</v>
      </c>
      <c r="M23" s="10">
        <f t="shared" si="1"/>
        <v>9.8333333333333321</v>
      </c>
      <c r="N23" s="8">
        <v>24</v>
      </c>
      <c r="O23" s="8">
        <v>37.5</v>
      </c>
      <c r="P23" s="8">
        <v>2</v>
      </c>
      <c r="Q23" s="3">
        <f t="shared" si="2"/>
        <v>85.083333333333329</v>
      </c>
    </row>
    <row r="25" spans="1:17" x14ac:dyDescent="0.25">
      <c r="D25" s="10"/>
      <c r="E25" s="10"/>
      <c r="F25" s="10"/>
      <c r="G25" s="10"/>
      <c r="H25" s="10"/>
      <c r="I25" s="12" t="s">
        <v>41</v>
      </c>
      <c r="J25" s="13"/>
      <c r="K25" s="14"/>
      <c r="L25" s="14" t="s">
        <v>36</v>
      </c>
      <c r="M25" s="10"/>
      <c r="N25" s="10"/>
      <c r="O25" s="10"/>
      <c r="P25" s="18">
        <f>COUNTIFS(P2:P23,7)+COUNTIFS(P2:P23,8)+COUNTIFS(P2:P23,9)+COUNTIFS(P2:P23,10)</f>
        <v>13</v>
      </c>
      <c r="Q25" s="5"/>
    </row>
    <row r="26" spans="1:17" x14ac:dyDescent="0.25">
      <c r="D26" s="11"/>
      <c r="E26" s="11"/>
      <c r="F26" s="11"/>
      <c r="G26" s="11"/>
      <c r="H26" s="11"/>
      <c r="I26" s="15" t="s">
        <v>37</v>
      </c>
      <c r="J26" s="16"/>
      <c r="K26" s="13"/>
      <c r="L26" s="16" t="s">
        <v>38</v>
      </c>
      <c r="M26" s="11"/>
      <c r="N26" s="11"/>
      <c r="O26" s="11"/>
      <c r="P26" s="18">
        <f>COUNTIFS(P2:P23,5)+COUNTIFS(P2:P23,6)</f>
        <v>5</v>
      </c>
      <c r="Q26" s="6"/>
    </row>
    <row r="27" spans="1:17" x14ac:dyDescent="0.25">
      <c r="I27" s="17" t="s">
        <v>39</v>
      </c>
      <c r="J27" s="13"/>
      <c r="K27" s="13"/>
      <c r="L27" s="13" t="s">
        <v>40</v>
      </c>
      <c r="P27" s="18">
        <f>COUNTIFS(P2:P23,4)+COUNTIFS(P2:P23,3)+COUNTIFS(P2:P23,2)+COUNTIFS(P2:P23,1)+COUNTIFS(P2:P23,0)</f>
        <v>4</v>
      </c>
    </row>
    <row r="28" spans="1:17" x14ac:dyDescent="0.25">
      <c r="O28" s="5"/>
      <c r="P28" s="5"/>
      <c r="Q28" s="5"/>
    </row>
    <row r="29" spans="1:17" x14ac:dyDescent="0.25">
      <c r="I29" s="8" t="s">
        <v>50</v>
      </c>
      <c r="P29" s="18">
        <f>SUM(P25:P27)</f>
        <v>22</v>
      </c>
    </row>
  </sheetData>
  <pageMargins left="0.23622047244094491" right="0.23622047244094491" top="0.35433070866141736" bottom="0.35433070866141736" header="0.31496062992125984" footer="0"/>
  <pageSetup paperSize="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="110" zoomScaleNormal="110" workbookViewId="0"/>
  </sheetViews>
  <sheetFormatPr defaultRowHeight="15" x14ac:dyDescent="0.25"/>
  <cols>
    <col min="1" max="1" width="29.28515625" customWidth="1"/>
    <col min="2" max="2" width="13" customWidth="1"/>
    <col min="3" max="3" width="12.42578125" customWidth="1"/>
    <col min="4" max="4" width="14.7109375" customWidth="1"/>
  </cols>
  <sheetData>
    <row r="1" spans="1:4" x14ac:dyDescent="0.25">
      <c r="A1" s="23" t="s">
        <v>46</v>
      </c>
    </row>
    <row r="3" spans="1:4" s="19" customFormat="1" x14ac:dyDescent="0.25">
      <c r="A3" s="20" t="s">
        <v>47</v>
      </c>
      <c r="B3" s="27" t="s">
        <v>52</v>
      </c>
    </row>
    <row r="4" spans="1:4" x14ac:dyDescent="0.25">
      <c r="A4" s="1" t="s">
        <v>51</v>
      </c>
      <c r="B4" s="27" t="s">
        <v>42</v>
      </c>
    </row>
    <row r="6" spans="1:4" s="26" customFormat="1" ht="60" x14ac:dyDescent="0.25">
      <c r="A6" s="24" t="s">
        <v>43</v>
      </c>
      <c r="B6" s="25" t="s">
        <v>49</v>
      </c>
      <c r="C6" s="25" t="s">
        <v>48</v>
      </c>
      <c r="D6" s="25" t="s">
        <v>43</v>
      </c>
    </row>
    <row r="7" spans="1:4" x14ac:dyDescent="0.25">
      <c r="A7" s="1" t="s">
        <v>45</v>
      </c>
      <c r="B7" s="28">
        <f>+'Final Grades'!P25</f>
        <v>13</v>
      </c>
      <c r="C7" s="28">
        <f>+'Final Grades'!P29</f>
        <v>22</v>
      </c>
      <c r="D7" s="29">
        <f>+B7/C7</f>
        <v>0.59090909090909094</v>
      </c>
    </row>
    <row r="8" spans="1:4" x14ac:dyDescent="0.25">
      <c r="A8" s="1" t="s">
        <v>37</v>
      </c>
      <c r="B8" s="28">
        <f>+'Final Grades'!P26</f>
        <v>5</v>
      </c>
      <c r="C8" s="28">
        <f>+'Final Grades'!P29</f>
        <v>22</v>
      </c>
      <c r="D8" s="29">
        <f>+B8/C8</f>
        <v>0.22727272727272727</v>
      </c>
    </row>
    <row r="9" spans="1:4" x14ac:dyDescent="0.25">
      <c r="A9" s="1" t="s">
        <v>44</v>
      </c>
      <c r="B9" s="28">
        <f>+'Final Grades'!P27</f>
        <v>4</v>
      </c>
      <c r="C9" s="28">
        <f>+'Final Grades'!P29</f>
        <v>22</v>
      </c>
      <c r="D9" s="29">
        <f>+B9/C9</f>
        <v>0.18181818181818182</v>
      </c>
    </row>
    <row r="11" spans="1:4" x14ac:dyDescent="0.25">
      <c r="A11" s="21"/>
      <c r="B11" s="22"/>
      <c r="C11" s="22"/>
      <c r="D11" s="2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XFD1048576"/>
    </sheetView>
  </sheetViews>
  <sheetFormatPr defaultRowHeight="15" x14ac:dyDescent="0.25"/>
  <cols>
    <col min="1" max="1" width="29.28515625" customWidth="1"/>
    <col min="2" max="2" width="13" customWidth="1"/>
    <col min="3" max="3" width="12.42578125" customWidth="1"/>
    <col min="4" max="4" width="14.7109375" customWidth="1"/>
  </cols>
  <sheetData>
    <row r="1" spans="1:4" x14ac:dyDescent="0.25">
      <c r="A1" s="23" t="s">
        <v>46</v>
      </c>
    </row>
    <row r="3" spans="1:4" s="19" customFormat="1" x14ac:dyDescent="0.25">
      <c r="A3" s="20" t="s">
        <v>47</v>
      </c>
      <c r="B3" s="27" t="s">
        <v>52</v>
      </c>
    </row>
    <row r="4" spans="1:4" x14ac:dyDescent="0.25">
      <c r="A4" s="1" t="s">
        <v>51</v>
      </c>
      <c r="B4" s="27" t="s">
        <v>42</v>
      </c>
    </row>
    <row r="6" spans="1:4" s="26" customFormat="1" ht="60" x14ac:dyDescent="0.25">
      <c r="A6" s="24" t="s">
        <v>43</v>
      </c>
      <c r="B6" s="25" t="s">
        <v>49</v>
      </c>
      <c r="C6" s="25" t="s">
        <v>48</v>
      </c>
      <c r="D6" s="25" t="s">
        <v>43</v>
      </c>
    </row>
    <row r="7" spans="1:4" x14ac:dyDescent="0.25">
      <c r="A7" s="1" t="s">
        <v>45</v>
      </c>
      <c r="B7" s="28">
        <f>+'Final Grades'!P25</f>
        <v>13</v>
      </c>
      <c r="C7" s="28">
        <f>+'Final Grades'!P29</f>
        <v>22</v>
      </c>
      <c r="D7" s="29">
        <f>+B7/C7</f>
        <v>0.59090909090909094</v>
      </c>
    </row>
    <row r="8" spans="1:4" x14ac:dyDescent="0.25">
      <c r="A8" s="1" t="s">
        <v>37</v>
      </c>
      <c r="B8" s="28">
        <f>+'Final Grades'!P26</f>
        <v>5</v>
      </c>
      <c r="C8" s="28">
        <f>+'Final Grades'!P29</f>
        <v>22</v>
      </c>
      <c r="D8" s="29">
        <f>+B8/C8</f>
        <v>0.22727272727272727</v>
      </c>
    </row>
    <row r="9" spans="1:4" x14ac:dyDescent="0.25">
      <c r="A9" s="1" t="s">
        <v>44</v>
      </c>
      <c r="B9" s="28">
        <f>+'Final Grades'!P27</f>
        <v>4</v>
      </c>
      <c r="C9" s="28">
        <f>+'Final Grades'!P29</f>
        <v>22</v>
      </c>
      <c r="D9" s="29">
        <f>+B9/C9</f>
        <v>0.18181818181818182</v>
      </c>
    </row>
    <row r="11" spans="1:4" x14ac:dyDescent="0.25">
      <c r="A11" s="21"/>
      <c r="B11" s="22"/>
      <c r="C11" s="22"/>
      <c r="D11" s="2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H35" sqref="H35"/>
    </sheetView>
  </sheetViews>
  <sheetFormatPr defaultRowHeight="15" x14ac:dyDescent="0.25"/>
  <cols>
    <col min="1" max="1" width="29.28515625" customWidth="1"/>
    <col min="2" max="2" width="13" customWidth="1"/>
    <col min="3" max="3" width="12.42578125" customWidth="1"/>
    <col min="4" max="4" width="14.7109375" customWidth="1"/>
  </cols>
  <sheetData>
    <row r="1" spans="1:4" x14ac:dyDescent="0.25">
      <c r="A1" s="23" t="s">
        <v>46</v>
      </c>
    </row>
    <row r="3" spans="1:4" s="19" customFormat="1" x14ac:dyDescent="0.25">
      <c r="A3" s="20" t="s">
        <v>47</v>
      </c>
      <c r="B3" s="27" t="s">
        <v>52</v>
      </c>
    </row>
    <row r="4" spans="1:4" x14ac:dyDescent="0.25">
      <c r="A4" s="1" t="s">
        <v>51</v>
      </c>
      <c r="B4" s="27" t="s">
        <v>42</v>
      </c>
    </row>
    <row r="6" spans="1:4" s="26" customFormat="1" ht="60" x14ac:dyDescent="0.25">
      <c r="A6" s="24" t="s">
        <v>43</v>
      </c>
      <c r="B6" s="25" t="s">
        <v>49</v>
      </c>
      <c r="C6" s="25" t="s">
        <v>48</v>
      </c>
      <c r="D6" s="25" t="s">
        <v>43</v>
      </c>
    </row>
    <row r="7" spans="1:4" x14ac:dyDescent="0.25">
      <c r="A7" s="1" t="s">
        <v>45</v>
      </c>
      <c r="B7" s="28">
        <f>+'Final Grades'!P25</f>
        <v>13</v>
      </c>
      <c r="C7" s="28">
        <f>+'Final Grades'!P29</f>
        <v>22</v>
      </c>
      <c r="D7" s="29">
        <f>+B7/C7</f>
        <v>0.59090909090909094</v>
      </c>
    </row>
    <row r="8" spans="1:4" x14ac:dyDescent="0.25">
      <c r="A8" s="1" t="s">
        <v>37</v>
      </c>
      <c r="B8" s="28">
        <f>+'Final Grades'!P26</f>
        <v>5</v>
      </c>
      <c r="C8" s="28">
        <f>+'Final Grades'!P29</f>
        <v>22</v>
      </c>
      <c r="D8" s="29">
        <f>+B8/C8</f>
        <v>0.22727272727272727</v>
      </c>
    </row>
    <row r="9" spans="1:4" x14ac:dyDescent="0.25">
      <c r="A9" s="1" t="s">
        <v>44</v>
      </c>
      <c r="B9" s="28">
        <f>+'Final Grades'!P27</f>
        <v>4</v>
      </c>
      <c r="C9" s="28">
        <f>+'Final Grades'!P29</f>
        <v>22</v>
      </c>
      <c r="D9" s="29">
        <f>+B9/C9</f>
        <v>0.18181818181818182</v>
      </c>
    </row>
    <row r="11" spans="1:4" x14ac:dyDescent="0.25">
      <c r="A11" s="21"/>
      <c r="B11" s="22"/>
      <c r="C11" s="22"/>
      <c r="D11" s="2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36" sqref="D36"/>
    </sheetView>
  </sheetViews>
  <sheetFormatPr defaultRowHeight="15" x14ac:dyDescent="0.25"/>
  <cols>
    <col min="1" max="1" width="29.28515625" customWidth="1"/>
    <col min="2" max="2" width="13" customWidth="1"/>
    <col min="3" max="3" width="12.42578125" customWidth="1"/>
    <col min="4" max="4" width="14.7109375" customWidth="1"/>
  </cols>
  <sheetData>
    <row r="1" spans="1:4" x14ac:dyDescent="0.25">
      <c r="A1" s="23" t="s">
        <v>46</v>
      </c>
    </row>
    <row r="3" spans="1:4" s="19" customFormat="1" x14ac:dyDescent="0.25">
      <c r="A3" s="20" t="s">
        <v>47</v>
      </c>
      <c r="B3" s="27" t="s">
        <v>52</v>
      </c>
    </row>
    <row r="4" spans="1:4" x14ac:dyDescent="0.25">
      <c r="A4" s="1" t="s">
        <v>51</v>
      </c>
      <c r="B4" s="27" t="s">
        <v>42</v>
      </c>
    </row>
    <row r="6" spans="1:4" s="26" customFormat="1" ht="60" x14ac:dyDescent="0.25">
      <c r="A6" s="24" t="s">
        <v>43</v>
      </c>
      <c r="B6" s="25" t="s">
        <v>49</v>
      </c>
      <c r="C6" s="25" t="s">
        <v>48</v>
      </c>
      <c r="D6" s="25" t="s">
        <v>43</v>
      </c>
    </row>
    <row r="7" spans="1:4" x14ac:dyDescent="0.25">
      <c r="A7" s="1" t="s">
        <v>45</v>
      </c>
      <c r="B7" s="28">
        <f>+'Final Grades'!P25</f>
        <v>13</v>
      </c>
      <c r="C7" s="28">
        <f>+'Final Grades'!P29</f>
        <v>22</v>
      </c>
      <c r="D7" s="29">
        <f>+B7/C7</f>
        <v>0.59090909090909094</v>
      </c>
    </row>
    <row r="8" spans="1:4" x14ac:dyDescent="0.25">
      <c r="A8" s="1" t="s">
        <v>37</v>
      </c>
      <c r="B8" s="28">
        <f>+'Final Grades'!P26</f>
        <v>5</v>
      </c>
      <c r="C8" s="28">
        <f>+'Final Grades'!P29</f>
        <v>22</v>
      </c>
      <c r="D8" s="29">
        <f>+B8/C8</f>
        <v>0.22727272727272727</v>
      </c>
    </row>
    <row r="9" spans="1:4" x14ac:dyDescent="0.25">
      <c r="A9" s="1" t="s">
        <v>44</v>
      </c>
      <c r="B9" s="28">
        <f>+'Final Grades'!P27</f>
        <v>4</v>
      </c>
      <c r="C9" s="28">
        <f>+'Final Grades'!P29</f>
        <v>22</v>
      </c>
      <c r="D9" s="29">
        <f>+B9/C9</f>
        <v>0.18181818181818182</v>
      </c>
    </row>
    <row r="11" spans="1:4" x14ac:dyDescent="0.25">
      <c r="A11" s="21"/>
      <c r="B11" s="22"/>
      <c r="C11" s="22"/>
      <c r="D11" s="2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Final Grades</vt:lpstr>
      <vt:lpstr>AACSB Evaluation 1</vt:lpstr>
      <vt:lpstr>AACSB Evaluation 2</vt:lpstr>
      <vt:lpstr>AACSB Evaluation 3</vt:lpstr>
      <vt:lpstr>AACSB Evaluation 4</vt:lpstr>
      <vt:lpstr>'Final Grades'!Print_Titles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kilculll</cp:lastModifiedBy>
  <cp:lastPrinted>2012-02-09T04:08:25Z</cp:lastPrinted>
  <dcterms:created xsi:type="dcterms:W3CDTF">2011-11-30T02:52:19Z</dcterms:created>
  <dcterms:modified xsi:type="dcterms:W3CDTF">2012-02-09T06:25:55Z</dcterms:modified>
</cp:coreProperties>
</file>